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33607499cbf75ad/Desktop/Intellicomm Group/CMMC Templates/"/>
    </mc:Choice>
  </mc:AlternateContent>
  <xr:revisionPtr revIDLastSave="751" documentId="8_{19020911-28A6-4E1E-9572-499C424DF88F}" xr6:coauthVersionLast="47" xr6:coauthVersionMax="47" xr10:uidLastSave="{BB88E19A-68D2-4612-BD8D-833AD03690EA}"/>
  <bookViews>
    <workbookView xWindow="390" yWindow="390" windowWidth="14130" windowHeight="11295" tabRatio="455" xr2:uid="{BEFC3181-A8C2-4C90-945A-391E9BF21A5A}"/>
  </bookViews>
  <sheets>
    <sheet name="Score Sheet" sheetId="1" r:id="rId1"/>
    <sheet name="Sheet1" sheetId="3" r:id="rId2"/>
    <sheet name="DATA" sheetId="2" state="hidden" r:id="rId3"/>
  </sheets>
  <definedNames>
    <definedName name="_xlnm._FilterDatabase" localSheetId="0" hidden="1">'Score Sheet'!$C$16:$J$90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7" i="1" l="1"/>
  <c r="H87" i="1"/>
  <c r="J87" i="1" s="1"/>
  <c r="H85" i="1"/>
  <c r="J85" i="1" s="1"/>
  <c r="H82" i="1"/>
  <c r="J82" i="1" s="1"/>
  <c r="H75" i="1"/>
  <c r="J75" i="1" s="1"/>
  <c r="H72" i="1"/>
  <c r="J72" i="1" s="1"/>
  <c r="H63" i="1"/>
  <c r="J63" i="1" s="1"/>
  <c r="H56" i="1"/>
  <c r="J56" i="1" s="1"/>
  <c r="H51" i="1"/>
  <c r="J51" i="1" s="1"/>
  <c r="H48" i="1"/>
  <c r="J48" i="1" s="1"/>
  <c r="H44" i="1"/>
  <c r="J44" i="1" s="1"/>
  <c r="H40" i="1"/>
  <c r="J40" i="1" s="1"/>
  <c r="H34" i="1"/>
  <c r="J34" i="1" s="1"/>
  <c r="H24" i="1"/>
  <c r="H17" i="1"/>
  <c r="F13" i="1" l="1"/>
  <c r="J27" i="1"/>
  <c r="J24" i="1" l="1"/>
  <c r="J17" i="1"/>
</calcChain>
</file>

<file path=xl/sharedStrings.xml><?xml version="1.0" encoding="utf-8"?>
<sst xmlns="http://schemas.openxmlformats.org/spreadsheetml/2006/main" count="251" uniqueCount="225">
  <si>
    <t>Organization Name</t>
  </si>
  <si>
    <t xml:space="preserve">System Security Plan (SSP) / System Name: </t>
  </si>
  <si>
    <t>CAGE Code(s) supported by SSP:</t>
  </si>
  <si>
    <t>SSP Version/Revision</t>
  </si>
  <si>
    <t>Assessment Scope</t>
  </si>
  <si>
    <t>Assessment Date</t>
  </si>
  <si>
    <t>Plan of Action completion Date:</t>
  </si>
  <si>
    <t>Enterprise</t>
  </si>
  <si>
    <t>Enclave</t>
  </si>
  <si>
    <t>Contracts</t>
  </si>
  <si>
    <t>Control</t>
  </si>
  <si>
    <t>Family</t>
  </si>
  <si>
    <t>Weight</t>
  </si>
  <si>
    <t>Status</t>
  </si>
  <si>
    <t>Implemented</t>
  </si>
  <si>
    <t>Not Implemented</t>
  </si>
  <si>
    <t>N/A /Not Applicable</t>
  </si>
  <si>
    <t>Partially implemented</t>
  </si>
  <si>
    <t>Score</t>
  </si>
  <si>
    <t>FAR 52.204-21</t>
  </si>
  <si>
    <t>CMMC 2.0 L1</t>
  </si>
  <si>
    <t>3.1.1</t>
  </si>
  <si>
    <t>3.1.2</t>
  </si>
  <si>
    <t>3.1.20</t>
  </si>
  <si>
    <t>3.1.22</t>
  </si>
  <si>
    <t>Access Control</t>
  </si>
  <si>
    <t>3.5.1</t>
  </si>
  <si>
    <t>Identification and Authentication</t>
  </si>
  <si>
    <t>3.5.2</t>
  </si>
  <si>
    <t>3.8.1</t>
  </si>
  <si>
    <t>Media Protection</t>
  </si>
  <si>
    <t>3.10.1</t>
  </si>
  <si>
    <t>Physical Protection</t>
  </si>
  <si>
    <t>3.10.3</t>
  </si>
  <si>
    <t>3.13.1</t>
  </si>
  <si>
    <t>System and Communications Protection</t>
  </si>
  <si>
    <t>3.13.5</t>
  </si>
  <si>
    <t>3.14.1</t>
  </si>
  <si>
    <t>System and Information Integrity</t>
  </si>
  <si>
    <t>3.14.2</t>
  </si>
  <si>
    <t>3.14.4</t>
  </si>
  <si>
    <t>3.14.5</t>
  </si>
  <si>
    <t>Controls Completed</t>
  </si>
  <si>
    <t>b.1.i</t>
  </si>
  <si>
    <t>b.1.ii</t>
  </si>
  <si>
    <t>AC.L1-3.1.1</t>
  </si>
  <si>
    <t>AC.L1-3.1.2</t>
  </si>
  <si>
    <t>AC.L1-3.1.20</t>
  </si>
  <si>
    <t>AC.L1-3.1.22</t>
  </si>
  <si>
    <t>b.1.iii</t>
  </si>
  <si>
    <t>b.1.iv</t>
  </si>
  <si>
    <t>IA.L1-3.5.1</t>
  </si>
  <si>
    <t>IA.L1-3.5.2</t>
  </si>
  <si>
    <t>b.1.v</t>
  </si>
  <si>
    <t>b.1.vi</t>
  </si>
  <si>
    <t>PE.L1-3.10.1</t>
  </si>
  <si>
    <t>PE.L1-3.10.3</t>
  </si>
  <si>
    <t>b.1.viii</t>
  </si>
  <si>
    <t>SC.L1-3.13.1</t>
  </si>
  <si>
    <t>b.1.x</t>
  </si>
  <si>
    <t>SC.L1-3.13.5</t>
  </si>
  <si>
    <t>b.1.xi</t>
  </si>
  <si>
    <t>SI.L1-3.14.1</t>
  </si>
  <si>
    <t>SI.L1-3.14.2</t>
  </si>
  <si>
    <t>SI.L1-3.14.4</t>
  </si>
  <si>
    <t>SI.L1-3.14.5</t>
  </si>
  <si>
    <t>Assessment</t>
  </si>
  <si>
    <t>Examine</t>
  </si>
  <si>
    <t>Interview</t>
  </si>
  <si>
    <t>Test</t>
  </si>
  <si>
    <t>Asssessment Scope</t>
  </si>
  <si>
    <t xml:space="preserve">Enterprise </t>
  </si>
  <si>
    <t>Entire Organization</t>
  </si>
  <si>
    <t>Standaone Environment under CAGE ( ex. Business unit)</t>
  </si>
  <si>
    <t>Contracts specific Assessment under CAGE</t>
  </si>
  <si>
    <t>Description</t>
  </si>
  <si>
    <t>Limit system access to authorized users, processes acting on behalf of authorized users, and devices (including other systems).</t>
  </si>
  <si>
    <t xml:space="preserve">Determine If: </t>
  </si>
  <si>
    <t>authorized users are identified.</t>
  </si>
  <si>
    <t>processes acting on behalf of authorized users are identified.</t>
  </si>
  <si>
    <t>devices (including other systems) authorized to connect to the system are identified.</t>
  </si>
  <si>
    <t>system access is limited to authorized users.</t>
  </si>
  <si>
    <t>system access is limited to processes acting on behalf of authorized users.</t>
  </si>
  <si>
    <t>system access is limited to authorized devices (including other systems).</t>
  </si>
  <si>
    <t>Fully Implemented</t>
  </si>
  <si>
    <t>Implementation Planned</t>
  </si>
  <si>
    <t>Not Yet Assessed</t>
  </si>
  <si>
    <t>Not Yet Addressed</t>
  </si>
  <si>
    <t>Description of how your organization meets the Security Requirement or Assessment Objective and Link to Evidence</t>
  </si>
  <si>
    <t>Assessment Style</t>
  </si>
  <si>
    <t>Limit system access to the types of transactions and functions that authorized users are permitted to execute.</t>
  </si>
  <si>
    <t>the types of transactions and functions that authorized users are permitted to execute are defined</t>
  </si>
  <si>
    <t>system access is limited to the defined types of transactions and functions for authorized users.</t>
  </si>
  <si>
    <t>Determine if:</t>
  </si>
  <si>
    <t>3.1.2(a)</t>
  </si>
  <si>
    <t>3.1.2(b)</t>
  </si>
  <si>
    <t>3.1.1(a)</t>
  </si>
  <si>
    <t>3.1.1(d)</t>
  </si>
  <si>
    <t>3.1.1(b)</t>
  </si>
  <si>
    <t>3.1.1(c)</t>
  </si>
  <si>
    <t>3.1.1(e)</t>
  </si>
  <si>
    <t>3.1.1(f)</t>
  </si>
  <si>
    <t>3.1.20(a)</t>
  </si>
  <si>
    <t>Verify and control/limit connections to and use of external systems.</t>
  </si>
  <si>
    <t>connections to external systems are identified.</t>
  </si>
  <si>
    <t>use of external systems is identified.</t>
  </si>
  <si>
    <t>connections to external systems are verified.</t>
  </si>
  <si>
    <t>use of external systems is verified.</t>
  </si>
  <si>
    <t>connections to external systems are controlled/limited.</t>
  </si>
  <si>
    <t xml:space="preserve">use of external systems is controlled/limited.  </t>
  </si>
  <si>
    <t>3.1.20(b)</t>
  </si>
  <si>
    <t>3.1.20(c)</t>
  </si>
  <si>
    <t>3.1.20(d)</t>
  </si>
  <si>
    <t>3.1.20(e)</t>
  </si>
  <si>
    <t>3.1.20(f)</t>
  </si>
  <si>
    <t>Control FCI posted or processed on publicly accessible systems.</t>
  </si>
  <si>
    <t>Individuals authorized to post or process information on publicly accessible systems are identified</t>
  </si>
  <si>
    <t>Procedures to ensure FCI is not posted or processed on publicly accessible systems are identified</t>
  </si>
  <si>
    <t>a review process is in place prior to posting of any content to publicly accessible systems</t>
  </si>
  <si>
    <t>content on publicly accessible systems is reviewed to ensure that it does not include FCI</t>
  </si>
  <si>
    <t>mechanisms are in place to remove and address improper posing of FCI</t>
  </si>
  <si>
    <t>3.1.22(a)</t>
  </si>
  <si>
    <t>3.1.22(b)</t>
  </si>
  <si>
    <t>3.1.22(c)</t>
  </si>
  <si>
    <t>3.1.22(d)</t>
  </si>
  <si>
    <t>3.1.22(e)</t>
  </si>
  <si>
    <t>Identify system users, processes acting on behalf of users, and devices.</t>
  </si>
  <si>
    <t>the identity of each user is authenticated or verified as a prerequisite to system access.</t>
  </si>
  <si>
    <t>the identity of each process acting on behalf of a user is authenticated or verified as a prerequisite to system access.</t>
  </si>
  <si>
    <t>the identity of each device accessing or connecting to the system is authenticated or verified as a prerequisite to system access.</t>
  </si>
  <si>
    <t>system users are identified.</t>
  </si>
  <si>
    <t>processes acting on behalf of users are identified.</t>
  </si>
  <si>
    <t xml:space="preserve">devices accessing the system are identified. </t>
  </si>
  <si>
    <t>3.5.1.(a)</t>
  </si>
  <si>
    <t>3.5.1(b)</t>
  </si>
  <si>
    <t>3.5.1(c)</t>
  </si>
  <si>
    <t>Authenticate (or verify) the identities of users, processes, or devices, as a prerequisite to allowing access to organizational systems</t>
  </si>
  <si>
    <t>3.5.2(a)</t>
  </si>
  <si>
    <t>3.5.2(b)</t>
  </si>
  <si>
    <t>3.5.3(c)</t>
  </si>
  <si>
    <t>MP.L1-3.8.3</t>
  </si>
  <si>
    <t>3.8.1(a)</t>
  </si>
  <si>
    <t>3.8.1(b)</t>
  </si>
  <si>
    <t>b.1.vii</t>
  </si>
  <si>
    <t xml:space="preserve">Limit physical access to organizational systems, equipment, and the respective operating environments to authorized individuals. </t>
  </si>
  <si>
    <t xml:space="preserve">authorized individuals allowed physical access are identified. </t>
  </si>
  <si>
    <t>physical access to organizational systems is limited to authorized individuals.</t>
  </si>
  <si>
    <t>physical access to equipment is limited to authorized individuals.</t>
  </si>
  <si>
    <t>physical access to operating environments is limited to authorized individuals.</t>
  </si>
  <si>
    <t>3.10.1(a)</t>
  </si>
  <si>
    <t>3.10.1(b)</t>
  </si>
  <si>
    <t>3.10.1(c)</t>
  </si>
  <si>
    <t>3.10.1(d)</t>
  </si>
  <si>
    <t xml:space="preserve">Escort visitors and monitor visitor activity. </t>
  </si>
  <si>
    <t>Visitors are escorted</t>
  </si>
  <si>
    <t>visitor activity is monitored</t>
  </si>
  <si>
    <t>audit logs of physical access are maintained</t>
  </si>
  <si>
    <t>physical access devices are identified</t>
  </si>
  <si>
    <t>physical access devices are controlled</t>
  </si>
  <si>
    <t>physical access devices are managed</t>
  </si>
  <si>
    <t>3.10.3(a)</t>
  </si>
  <si>
    <t>3.10.3(b)</t>
  </si>
  <si>
    <t>3.10.3(c)</t>
  </si>
  <si>
    <t>3.10.3(d)</t>
  </si>
  <si>
    <t>3.10.3(e)</t>
  </si>
  <si>
    <t>3.10.3(f)</t>
  </si>
  <si>
    <t xml:space="preserve">b.1.ix </t>
  </si>
  <si>
    <t xml:space="preserve">Implement subnetworks for publicly accessible system components that are physically or logically separated from internal networks. </t>
  </si>
  <si>
    <t>publicly accessible system components are identified.</t>
  </si>
  <si>
    <t xml:space="preserve">subnetworks for publicly accessible system components are physically or logically separated from internal networks. </t>
  </si>
  <si>
    <t>3.13.1(a)</t>
  </si>
  <si>
    <t>3.13.1(f)</t>
  </si>
  <si>
    <t>3.13.1(b)</t>
  </si>
  <si>
    <t>3.13.5(a)</t>
  </si>
  <si>
    <t>3.13.5(b)</t>
  </si>
  <si>
    <t>3.13.1(c)</t>
  </si>
  <si>
    <t>3.13.1(d)</t>
  </si>
  <si>
    <t>3.13.1(e)</t>
  </si>
  <si>
    <t>3.13.1(g)</t>
  </si>
  <si>
    <t>3.13.1(h)</t>
  </si>
  <si>
    <t xml:space="preserve">Monitor, control, and protect communications (i.e., information transmitted or received by organizational systems) at the external boundaries and key internal boundaries of organizational systems. </t>
  </si>
  <si>
    <t xml:space="preserve">the external system boundary is defined. </t>
  </si>
  <si>
    <t>key internal system boundaries are defined.</t>
  </si>
  <si>
    <t>communications are monitored at the external system boundary.</t>
  </si>
  <si>
    <t>communications are monitored at key internal boundaries.</t>
  </si>
  <si>
    <t>communications are controlled at the external system boundary.</t>
  </si>
  <si>
    <t>communications are controlled at key internal boundaries.</t>
  </si>
  <si>
    <t>communications are protected at the external system boundary.</t>
  </si>
  <si>
    <t>communications are protected at key internal boundaries.</t>
  </si>
  <si>
    <t>b.1.xii</t>
  </si>
  <si>
    <t>Identify, report, and correct system flaws in a timely manner.</t>
  </si>
  <si>
    <t>the time within which to identify system flaws is specified.</t>
  </si>
  <si>
    <t>system flaws are identified within the specified time frame.</t>
  </si>
  <si>
    <t>the time within which to report system flaws is specified.</t>
  </si>
  <si>
    <t>system flaws are reported within the specified time frame.</t>
  </si>
  <si>
    <t>the time within which to correct system flaws is specified.</t>
  </si>
  <si>
    <t>system flaws are corrected within the specified time frame.</t>
  </si>
  <si>
    <t>3.14.1(a)</t>
  </si>
  <si>
    <t>3.14.1(b)</t>
  </si>
  <si>
    <t>3.14.1(c)</t>
  </si>
  <si>
    <t>3.14.1(d)</t>
  </si>
  <si>
    <t>3.14.1(e)</t>
  </si>
  <si>
    <t>3.14.1(f)</t>
  </si>
  <si>
    <t xml:space="preserve">Provide protection from malicious code at designated locations within organizational systems. </t>
  </si>
  <si>
    <t>b.1.xiii</t>
  </si>
  <si>
    <t>designated locations for malicious code protection are identified.</t>
  </si>
  <si>
    <t>protection from malicious code at designated locations is provided.</t>
  </si>
  <si>
    <t>3.14.2(a)</t>
  </si>
  <si>
    <t>3.14.2(b)</t>
  </si>
  <si>
    <t xml:space="preserve">Update malicious code protection mechanisms when new releases are available. </t>
  </si>
  <si>
    <t>malicious code protection mechanisms are updated when new releases are available.</t>
  </si>
  <si>
    <t>3.14.4(a)</t>
  </si>
  <si>
    <t xml:space="preserve">Perform periodic scans of organizational systems and real-time scans of files from external sources as files are downloaded, opened, or executed. </t>
  </si>
  <si>
    <t>the frequency for malicious code scans is defined.</t>
  </si>
  <si>
    <t>malicious code scans are performed with the defined frequency.</t>
  </si>
  <si>
    <t>real-time malicious code scans of files from external sources as files are downloaded, opened, or executed are performed.</t>
  </si>
  <si>
    <t>3.14.5(a)</t>
  </si>
  <si>
    <t>3.14.5(b)</t>
  </si>
  <si>
    <t>3.14.(c)</t>
  </si>
  <si>
    <t>b.1.xv</t>
  </si>
  <si>
    <t>b.1.xiv</t>
  </si>
  <si>
    <t>Implementation Begun</t>
  </si>
  <si>
    <t>Sanitize or destroy system media containing FCI before disposal or release for reuse.</t>
  </si>
  <si>
    <t>system media containing FCI is sanitized or destroyed before disposal.</t>
  </si>
  <si>
    <t>system media containing FCI is sanitized before it is released for reuse.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</si>
</sst>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Courier New"/>
      <family val="3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1" fontId="0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0" xfId="0" applyFont="1" applyFill="1"/>
    <xf numFmtId="0" fontId="4" fillId="2" borderId="1" xfId="0" applyFont="1" applyFill="1" applyBorder="1" applyProtection="1">
      <protection locked="0"/>
    </xf>
    <xf numFmtId="0" fontId="7" fillId="0" borderId="0" xfId="0" applyFont="1"/>
    <xf numFmtId="0" fontId="0" fillId="3" borderId="0" xfId="0" applyFill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6" fillId="0" borderId="5" xfId="0" applyFont="1" applyBorder="1" applyAlignment="1">
      <alignment horizontal="center" wrapText="1"/>
    </xf>
    <xf numFmtId="0" fontId="8" fillId="0" borderId="1" xfId="2" applyFont="1" applyBorder="1" applyAlignment="1">
      <alignment wrapText="1"/>
    </xf>
    <xf numFmtId="0" fontId="8" fillId="0" borderId="3" xfId="2" applyFont="1" applyBorder="1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0" fontId="3" fillId="0" borderId="1" xfId="2" applyFont="1" applyBorder="1" applyAlignment="1">
      <alignment horizontal="center"/>
    </xf>
    <xf numFmtId="49" fontId="9" fillId="0" borderId="1" xfId="0" applyNumberFormat="1" applyFont="1" applyBorder="1"/>
    <xf numFmtId="49" fontId="8" fillId="0" borderId="1" xfId="0" applyNumberFormat="1" applyFont="1" applyBorder="1"/>
    <xf numFmtId="0" fontId="3" fillId="2" borderId="9" xfId="0" applyFont="1" applyFill="1" applyBorder="1" applyAlignment="1">
      <alignment horizontal="center"/>
    </xf>
    <xf numFmtId="49" fontId="3" fillId="2" borderId="2" xfId="0" applyNumberFormat="1" applyFont="1" applyFill="1" applyBorder="1"/>
    <xf numFmtId="0" fontId="5" fillId="2" borderId="1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8" fillId="0" borderId="3" xfId="0" applyNumberFormat="1" applyFont="1" applyBorder="1"/>
    <xf numFmtId="0" fontId="5" fillId="0" borderId="8" xfId="0" applyFont="1" applyBorder="1" applyAlignment="1">
      <alignment horizontal="center"/>
    </xf>
    <xf numFmtId="49" fontId="9" fillId="0" borderId="3" xfId="0" applyNumberFormat="1" applyFont="1" applyBorder="1"/>
    <xf numFmtId="0" fontId="3" fillId="0" borderId="13" xfId="0" applyFont="1" applyBorder="1" applyAlignment="1">
      <alignment horizontal="center"/>
    </xf>
    <xf numFmtId="49" fontId="9" fillId="0" borderId="6" xfId="0" applyNumberFormat="1" applyFont="1" applyBorder="1"/>
    <xf numFmtId="0" fontId="8" fillId="0" borderId="6" xfId="2" applyFont="1" applyBorder="1" applyAlignment="1">
      <alignment wrapText="1"/>
    </xf>
    <xf numFmtId="0" fontId="5" fillId="0" borderId="14" xfId="0" applyFont="1" applyBorder="1" applyAlignment="1">
      <alignment horizontal="center"/>
    </xf>
    <xf numFmtId="49" fontId="8" fillId="0" borderId="6" xfId="0" applyNumberFormat="1" applyFont="1" applyBorder="1"/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0" fillId="0" borderId="6" xfId="0" applyBorder="1"/>
    <xf numFmtId="0" fontId="3" fillId="2" borderId="2" xfId="2" applyFont="1" applyFill="1" applyBorder="1" applyAlignment="1">
      <alignment horizontal="center" wrapText="1"/>
    </xf>
    <xf numFmtId="0" fontId="3" fillId="0" borderId="3" xfId="2" applyFont="1" applyBorder="1" applyAlignment="1">
      <alignment horizontal="center"/>
    </xf>
    <xf numFmtId="49" fontId="3" fillId="0" borderId="3" xfId="0" applyNumberFormat="1" applyFont="1" applyBorder="1"/>
    <xf numFmtId="0" fontId="9" fillId="0" borderId="3" xfId="0" applyFont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0" fillId="0" borderId="15" xfId="0" applyBorder="1"/>
    <xf numFmtId="0" fontId="0" fillId="0" borderId="18" xfId="0" applyBorder="1"/>
    <xf numFmtId="0" fontId="0" fillId="0" borderId="19" xfId="0" applyBorder="1"/>
    <xf numFmtId="9" fontId="0" fillId="0" borderId="23" xfId="1" applyFont="1" applyBorder="1"/>
    <xf numFmtId="0" fontId="4" fillId="0" borderId="16" xfId="0" applyFont="1" applyBorder="1"/>
    <xf numFmtId="0" fontId="4" fillId="0" borderId="17" xfId="0" applyFont="1" applyBorder="1" applyAlignment="1">
      <alignment horizontal="right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</cellXfs>
  <cellStyles count="3">
    <cellStyle name="Normal" xfId="0" builtinId="0"/>
    <cellStyle name="Normal 3" xfId="2" xr:uid="{C6BCE8F6-9482-44FE-9906-A2469A48C54E}"/>
    <cellStyle name="Percent" xfId="1" builtinId="5"/>
  </cellStyles>
  <dxfs count="1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urier New"/>
        <family val="3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050"/>
      <color rgb="FFFF7C80"/>
      <color rgb="FF7CCB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A16FEF-9050-41FE-8761-42D6D30AD3AC}" name="Table1" displayName="Table1" ref="A16:J90" totalsRowShown="0" headerRowDxfId="14" dataDxfId="13" tableBorderDxfId="12">
  <autoFilter ref="A16:J90" xr:uid="{15A16FEF-9050-41FE-8761-42D6D30AD3AC}"/>
  <tableColumns count="10">
    <tableColumn id="8" xr3:uid="{70ADA9E5-C1ED-4D2B-AD1E-531EC0D7692B}" name="FAR 52.204-21" dataDxfId="11"/>
    <tableColumn id="9" xr3:uid="{F2043320-3049-45AB-B89A-FBDE51C9E300}" name="CMMC 2.0 L1" dataDxfId="10"/>
    <tableColumn id="1" xr3:uid="{5AA72915-12B2-4683-A843-513BC62C8724}" name="Control" dataDxfId="9"/>
    <tableColumn id="2" xr3:uid="{36333CF3-8A5B-413E-98C2-8AE02ABA804A}" name="Family" dataDxfId="8"/>
    <tableColumn id="3" xr3:uid="{807317E6-2E1B-4E0C-B591-BD55B9E7FD85}" name="Description" dataDxfId="7"/>
    <tableColumn id="4" xr3:uid="{D280D509-1269-43F1-BE42-D9163D6C93F0}" name="Weight" dataDxfId="6"/>
    <tableColumn id="13" xr3:uid="{1084800F-4B16-4767-8382-95F6AF159465}" name="Assessment Style" dataDxfId="5"/>
    <tableColumn id="5" xr3:uid="{B2211624-154B-437E-B51F-B7A2D0D2CBD5}" name="Status" dataDxfId="4"/>
    <tableColumn id="6" xr3:uid="{63453FE2-D8F2-47D4-BCC7-0F3521B98052}" name="Description of how your organization meets the Security Requirement or Assessment Objective and Link to Evidence" dataDxfId="3"/>
    <tableColumn id="7" xr3:uid="{CC048DEF-7F99-4B86-BD6D-CC4A0C13A6AD}" name="Score" dataDxfId="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4BA2-4BFA-4DCE-9BF9-14ACE7242A7D}">
  <dimension ref="A2:J91"/>
  <sheetViews>
    <sheetView tabSelected="1" zoomScaleNormal="100" workbookViewId="0">
      <selection activeCell="H16" sqref="H16"/>
    </sheetView>
  </sheetViews>
  <sheetFormatPr defaultRowHeight="15" x14ac:dyDescent="0.25"/>
  <cols>
    <col min="1" max="1" width="17.28515625" customWidth="1"/>
    <col min="2" max="2" width="19.7109375" customWidth="1"/>
    <col min="3" max="3" width="15.7109375" customWidth="1"/>
    <col min="4" max="4" width="31.7109375" customWidth="1"/>
    <col min="5" max="5" width="59" customWidth="1"/>
    <col min="6" max="6" width="13.28515625" customWidth="1"/>
    <col min="7" max="7" width="25.140625" customWidth="1"/>
    <col min="8" max="8" width="23.42578125" customWidth="1"/>
    <col min="9" max="9" width="41.85546875" customWidth="1"/>
    <col min="10" max="10" width="12.28515625" customWidth="1"/>
  </cols>
  <sheetData>
    <row r="2" spans="1:10" ht="21" x14ac:dyDescent="0.35">
      <c r="A2" s="57"/>
      <c r="D2" s="3" t="s">
        <v>0</v>
      </c>
      <c r="E2" s="12"/>
      <c r="F2" s="57"/>
      <c r="G2" s="57"/>
      <c r="H2" s="57"/>
      <c r="I2" s="57"/>
      <c r="J2" s="57"/>
    </row>
    <row r="3" spans="1:10" ht="21" x14ac:dyDescent="0.35">
      <c r="A3" s="57"/>
      <c r="D3" s="3" t="s">
        <v>1</v>
      </c>
      <c r="E3" s="12"/>
      <c r="F3" s="57"/>
      <c r="G3" s="57"/>
      <c r="H3" s="57"/>
      <c r="I3" s="57"/>
      <c r="J3" s="57"/>
    </row>
    <row r="4" spans="1:10" ht="21" x14ac:dyDescent="0.35">
      <c r="A4" s="57"/>
      <c r="D4" s="3" t="s">
        <v>2</v>
      </c>
      <c r="E4" s="12"/>
      <c r="F4" s="57"/>
      <c r="G4" s="57"/>
      <c r="H4" s="57"/>
      <c r="I4" s="57"/>
      <c r="J4" s="57"/>
    </row>
    <row r="5" spans="1:10" ht="21" x14ac:dyDescent="0.35">
      <c r="C5" s="2"/>
      <c r="D5" s="2"/>
      <c r="E5" s="2"/>
      <c r="F5" s="2"/>
      <c r="G5" s="2"/>
    </row>
    <row r="6" spans="1:10" ht="21" x14ac:dyDescent="0.35">
      <c r="D6" s="3" t="s">
        <v>3</v>
      </c>
      <c r="E6" s="12"/>
      <c r="F6" s="2"/>
      <c r="G6" s="2"/>
    </row>
    <row r="7" spans="1:10" ht="21" x14ac:dyDescent="0.35">
      <c r="D7" s="3" t="s">
        <v>4</v>
      </c>
      <c r="E7" s="12"/>
      <c r="F7" s="2"/>
      <c r="G7" s="2"/>
    </row>
    <row r="8" spans="1:10" ht="21" x14ac:dyDescent="0.35">
      <c r="D8" s="3" t="s">
        <v>5</v>
      </c>
      <c r="E8" s="12"/>
      <c r="F8" s="2"/>
      <c r="G8" s="2"/>
    </row>
    <row r="9" spans="1:10" ht="21" x14ac:dyDescent="0.35">
      <c r="D9" s="3" t="s">
        <v>6</v>
      </c>
      <c r="E9" s="12"/>
      <c r="F9" s="2"/>
      <c r="G9" s="2"/>
    </row>
    <row r="10" spans="1:10" ht="21" x14ac:dyDescent="0.35">
      <c r="A10" s="14"/>
      <c r="B10" s="14"/>
      <c r="C10" s="14"/>
      <c r="D10" s="10"/>
      <c r="E10" s="11"/>
      <c r="F10" s="11"/>
      <c r="G10" s="11"/>
      <c r="H10" s="14"/>
      <c r="I10" s="14"/>
      <c r="J10" s="14"/>
    </row>
    <row r="11" spans="1:10" ht="21.75" thickBot="1" x14ac:dyDescent="0.4">
      <c r="D11" s="3"/>
      <c r="E11" s="2"/>
      <c r="F11" s="2"/>
      <c r="G11" s="2"/>
    </row>
    <row r="12" spans="1:10" ht="21.75" thickBot="1" x14ac:dyDescent="0.4">
      <c r="C12" s="2"/>
      <c r="D12" s="2"/>
      <c r="E12" s="58"/>
      <c r="F12" s="62"/>
      <c r="G12" s="59"/>
    </row>
    <row r="13" spans="1:10" ht="21.75" thickBot="1" x14ac:dyDescent="0.4">
      <c r="C13" s="2"/>
      <c r="D13" s="2"/>
      <c r="E13" s="63" t="s">
        <v>42</v>
      </c>
      <c r="F13" s="61">
        <f>COUNTIF(H17:H90,"MET")/63</f>
        <v>0</v>
      </c>
      <c r="G13" s="60"/>
    </row>
    <row r="14" spans="1:10" ht="21.75" thickBot="1" x14ac:dyDescent="0.4">
      <c r="C14" s="2"/>
      <c r="D14" s="2"/>
      <c r="E14" s="64"/>
      <c r="F14" s="65"/>
      <c r="G14" s="66"/>
    </row>
    <row r="16" spans="1:10" ht="75.75" thickBot="1" x14ac:dyDescent="0.35">
      <c r="A16" s="9" t="s">
        <v>19</v>
      </c>
      <c r="B16" s="9" t="s">
        <v>20</v>
      </c>
      <c r="C16" s="8" t="s">
        <v>10</v>
      </c>
      <c r="D16" s="9" t="s">
        <v>11</v>
      </c>
      <c r="E16" s="9" t="s">
        <v>75</v>
      </c>
      <c r="F16" s="9" t="s">
        <v>12</v>
      </c>
      <c r="G16" s="9" t="s">
        <v>89</v>
      </c>
      <c r="H16" s="9" t="s">
        <v>13</v>
      </c>
      <c r="I16" s="21" t="s">
        <v>88</v>
      </c>
      <c r="J16" s="9" t="s">
        <v>18</v>
      </c>
    </row>
    <row r="17" spans="1:10" ht="47.25" x14ac:dyDescent="0.25">
      <c r="A17" s="34" t="s">
        <v>43</v>
      </c>
      <c r="B17" s="24" t="s">
        <v>45</v>
      </c>
      <c r="C17" s="35" t="s">
        <v>21</v>
      </c>
      <c r="D17" s="25" t="s">
        <v>25</v>
      </c>
      <c r="E17" s="26" t="s">
        <v>76</v>
      </c>
      <c r="F17" s="24">
        <v>5</v>
      </c>
      <c r="G17" s="24"/>
      <c r="H17" s="27" t="str">
        <f>IF(COUNTIF(H18:H23,"Fully Implemented")=ROWS(H18:H23),"MET","NOT MET")</f>
        <v>NOT MET</v>
      </c>
      <c r="I17" s="24"/>
      <c r="J17" s="36">
        <f>IF(H17="MET","",-5)</f>
        <v>-5</v>
      </c>
    </row>
    <row r="18" spans="1:10" ht="15.75" x14ac:dyDescent="0.25">
      <c r="A18" s="37"/>
      <c r="B18" s="6"/>
      <c r="C18" s="32" t="s">
        <v>96</v>
      </c>
      <c r="D18" s="22" t="s">
        <v>77</v>
      </c>
      <c r="E18" s="22" t="s">
        <v>78</v>
      </c>
      <c r="F18" s="55"/>
      <c r="G18" s="6"/>
      <c r="H18" s="6"/>
      <c r="I18" s="6"/>
      <c r="J18" s="38"/>
    </row>
    <row r="19" spans="1:10" ht="15.75" x14ac:dyDescent="0.25">
      <c r="A19" s="37"/>
      <c r="B19" s="6"/>
      <c r="C19" s="32" t="s">
        <v>98</v>
      </c>
      <c r="D19" s="4"/>
      <c r="E19" s="22" t="s">
        <v>79</v>
      </c>
      <c r="F19" s="6"/>
      <c r="G19" s="6"/>
      <c r="H19" s="6"/>
      <c r="I19" s="6"/>
      <c r="J19" s="38"/>
    </row>
    <row r="20" spans="1:10" ht="30" x14ac:dyDescent="0.25">
      <c r="A20" s="37"/>
      <c r="B20" s="6"/>
      <c r="C20" s="32" t="s">
        <v>99</v>
      </c>
      <c r="D20" s="4"/>
      <c r="E20" s="22" t="s">
        <v>80</v>
      </c>
      <c r="F20" s="55"/>
      <c r="G20" s="6"/>
      <c r="H20" s="6"/>
      <c r="I20" s="6"/>
      <c r="J20" s="38"/>
    </row>
    <row r="21" spans="1:10" ht="15.75" x14ac:dyDescent="0.25">
      <c r="A21" s="37"/>
      <c r="B21" s="6"/>
      <c r="C21" s="32" t="s">
        <v>97</v>
      </c>
      <c r="D21" s="4"/>
      <c r="E21" s="22" t="s">
        <v>81</v>
      </c>
      <c r="F21" s="6"/>
      <c r="G21" s="6"/>
      <c r="H21" s="6"/>
      <c r="I21" s="6"/>
      <c r="J21" s="38"/>
    </row>
    <row r="22" spans="1:10" ht="30" x14ac:dyDescent="0.25">
      <c r="A22" s="37"/>
      <c r="B22" s="6"/>
      <c r="C22" s="32" t="s">
        <v>100</v>
      </c>
      <c r="D22" s="4"/>
      <c r="E22" s="22" t="s">
        <v>82</v>
      </c>
      <c r="F22" s="55"/>
      <c r="G22" s="6"/>
      <c r="H22" s="6"/>
      <c r="I22" s="6"/>
      <c r="J22" s="38"/>
    </row>
    <row r="23" spans="1:10" ht="30.75" thickBot="1" x14ac:dyDescent="0.3">
      <c r="A23" s="43"/>
      <c r="B23" s="16"/>
      <c r="C23" s="44" t="s">
        <v>101</v>
      </c>
      <c r="D23" s="15"/>
      <c r="E23" s="45" t="s">
        <v>83</v>
      </c>
      <c r="F23" s="16"/>
      <c r="G23" s="16"/>
      <c r="H23" s="16"/>
      <c r="I23" s="16"/>
      <c r="J23" s="46"/>
    </row>
    <row r="24" spans="1:10" ht="31.5" x14ac:dyDescent="0.25">
      <c r="A24" s="34" t="s">
        <v>44</v>
      </c>
      <c r="B24" s="24" t="s">
        <v>46</v>
      </c>
      <c r="C24" s="35" t="s">
        <v>22</v>
      </c>
      <c r="D24" s="25" t="s">
        <v>25</v>
      </c>
      <c r="E24" s="26" t="s">
        <v>90</v>
      </c>
      <c r="F24" s="24">
        <v>5</v>
      </c>
      <c r="G24" s="24"/>
      <c r="H24" s="27" t="str">
        <f>IF(COUNTIF(H25:H26,"Fully Implemented")=ROWS(H25:H26),"MET","NOT MET")</f>
        <v>NOT MET</v>
      </c>
      <c r="I24" s="24"/>
      <c r="J24" s="36">
        <f>IF(H24="MET","",-5)</f>
        <v>-5</v>
      </c>
    </row>
    <row r="25" spans="1:10" ht="30" x14ac:dyDescent="0.25">
      <c r="A25" s="37"/>
      <c r="B25" s="6"/>
      <c r="C25" s="32" t="s">
        <v>94</v>
      </c>
      <c r="D25" s="22" t="s">
        <v>93</v>
      </c>
      <c r="E25" s="22" t="s">
        <v>91</v>
      </c>
      <c r="F25" s="6"/>
      <c r="G25" s="6"/>
      <c r="H25" s="6"/>
      <c r="I25" s="6"/>
      <c r="J25" s="38"/>
    </row>
    <row r="26" spans="1:10" ht="30.75" thickBot="1" x14ac:dyDescent="0.3">
      <c r="A26" s="39"/>
      <c r="B26" s="7"/>
      <c r="C26" s="42" t="s">
        <v>95</v>
      </c>
      <c r="D26" s="5"/>
      <c r="E26" s="23" t="s">
        <v>92</v>
      </c>
      <c r="F26" s="56"/>
      <c r="G26" s="7"/>
      <c r="H26" s="7"/>
      <c r="I26" s="7"/>
      <c r="J26" s="41"/>
    </row>
    <row r="27" spans="1:10" s="13" customFormat="1" ht="31.5" x14ac:dyDescent="0.25">
      <c r="A27" s="34" t="s">
        <v>49</v>
      </c>
      <c r="B27" s="24" t="s">
        <v>47</v>
      </c>
      <c r="C27" s="35" t="s">
        <v>23</v>
      </c>
      <c r="D27" s="25" t="s">
        <v>25</v>
      </c>
      <c r="E27" s="26" t="s">
        <v>103</v>
      </c>
      <c r="F27" s="24">
        <v>1</v>
      </c>
      <c r="G27" s="24"/>
      <c r="H27" s="27" t="str">
        <f>IF(COUNTIF(H28:H33,"Fully Implemented")=ROWS(H28:H33),"MET","NOT MET")</f>
        <v>NOT MET</v>
      </c>
      <c r="I27" s="24"/>
      <c r="J27" s="36">
        <f>IF(H27="MET","",-1)</f>
        <v>-1</v>
      </c>
    </row>
    <row r="28" spans="1:10" s="13" customFormat="1" ht="15.75" x14ac:dyDescent="0.25">
      <c r="A28" s="37"/>
      <c r="B28" s="6"/>
      <c r="C28" s="32" t="s">
        <v>102</v>
      </c>
      <c r="D28" s="22" t="s">
        <v>93</v>
      </c>
      <c r="E28" s="22" t="s">
        <v>104</v>
      </c>
      <c r="F28" s="55"/>
      <c r="G28" s="6"/>
      <c r="H28" s="6"/>
      <c r="I28" s="6"/>
      <c r="J28" s="38"/>
    </row>
    <row r="29" spans="1:10" s="13" customFormat="1" ht="15.75" x14ac:dyDescent="0.25">
      <c r="A29" s="37"/>
      <c r="B29" s="6"/>
      <c r="C29" s="32" t="s">
        <v>110</v>
      </c>
      <c r="D29" s="4"/>
      <c r="E29" s="22" t="s">
        <v>105</v>
      </c>
      <c r="F29" s="6"/>
      <c r="G29" s="6"/>
      <c r="H29" s="6"/>
      <c r="I29" s="6"/>
      <c r="J29" s="38"/>
    </row>
    <row r="30" spans="1:10" s="13" customFormat="1" ht="15.75" x14ac:dyDescent="0.25">
      <c r="A30" s="37"/>
      <c r="B30" s="6"/>
      <c r="C30" s="32" t="s">
        <v>111</v>
      </c>
      <c r="D30" s="4"/>
      <c r="E30" s="22" t="s">
        <v>106</v>
      </c>
      <c r="F30" s="55"/>
      <c r="G30" s="6"/>
      <c r="H30" s="6"/>
      <c r="I30" s="6"/>
      <c r="J30" s="38"/>
    </row>
    <row r="31" spans="1:10" s="13" customFormat="1" ht="15.75" x14ac:dyDescent="0.25">
      <c r="A31" s="37"/>
      <c r="B31" s="6"/>
      <c r="C31" s="32" t="s">
        <v>112</v>
      </c>
      <c r="D31" s="4"/>
      <c r="E31" s="22" t="s">
        <v>107</v>
      </c>
      <c r="F31" s="6"/>
      <c r="G31" s="6"/>
      <c r="H31" s="6"/>
      <c r="I31" s="6"/>
      <c r="J31" s="38"/>
    </row>
    <row r="32" spans="1:10" s="13" customFormat="1" ht="15.75" x14ac:dyDescent="0.25">
      <c r="A32" s="37"/>
      <c r="B32" s="6"/>
      <c r="C32" s="32" t="s">
        <v>113</v>
      </c>
      <c r="D32" s="4"/>
      <c r="E32" s="22" t="s">
        <v>108</v>
      </c>
      <c r="F32" s="55"/>
      <c r="G32" s="6"/>
      <c r="H32" s="6"/>
      <c r="I32" s="6"/>
      <c r="J32" s="38"/>
    </row>
    <row r="33" spans="1:10" s="13" customFormat="1" ht="16.5" thickBot="1" x14ac:dyDescent="0.3">
      <c r="A33" s="39"/>
      <c r="B33" s="7"/>
      <c r="C33" s="42" t="s">
        <v>114</v>
      </c>
      <c r="D33" s="5"/>
      <c r="E33" s="23" t="s">
        <v>109</v>
      </c>
      <c r="F33" s="7"/>
      <c r="G33" s="7"/>
      <c r="H33" s="6"/>
      <c r="I33" s="7"/>
      <c r="J33" s="41"/>
    </row>
    <row r="34" spans="1:10" ht="31.5" x14ac:dyDescent="0.25">
      <c r="A34" s="34" t="s">
        <v>50</v>
      </c>
      <c r="B34" s="24" t="s">
        <v>48</v>
      </c>
      <c r="C34" s="35" t="s">
        <v>24</v>
      </c>
      <c r="D34" s="25" t="s">
        <v>25</v>
      </c>
      <c r="E34" s="26" t="s">
        <v>115</v>
      </c>
      <c r="F34" s="24">
        <v>1</v>
      </c>
      <c r="G34" s="24"/>
      <c r="H34" s="27" t="str">
        <f>IF(COUNTIF(H35:H39,"Fully Implemented")=ROWS(H35:H39),"MET","NOT MET")</f>
        <v>NOT MET</v>
      </c>
      <c r="I34" s="24"/>
      <c r="J34" s="36">
        <f>IF(H34="MET","",-1)</f>
        <v>-1</v>
      </c>
    </row>
    <row r="35" spans="1:10" ht="30" x14ac:dyDescent="0.25">
      <c r="A35" s="37"/>
      <c r="B35" s="6"/>
      <c r="C35" s="33" t="s">
        <v>121</v>
      </c>
      <c r="D35" s="22" t="s">
        <v>93</v>
      </c>
      <c r="E35" s="28" t="s">
        <v>116</v>
      </c>
      <c r="F35" s="55"/>
      <c r="G35" s="6"/>
      <c r="H35" s="6"/>
      <c r="I35" s="6"/>
      <c r="J35" s="38"/>
    </row>
    <row r="36" spans="1:10" ht="30" x14ac:dyDescent="0.25">
      <c r="A36" s="37"/>
      <c r="B36" s="6"/>
      <c r="C36" s="33" t="s">
        <v>122</v>
      </c>
      <c r="D36" s="4"/>
      <c r="E36" s="28" t="s">
        <v>117</v>
      </c>
      <c r="F36" s="55"/>
      <c r="G36" s="6"/>
      <c r="H36" s="6"/>
      <c r="I36" s="6"/>
      <c r="J36" s="38"/>
    </row>
    <row r="37" spans="1:10" ht="30" x14ac:dyDescent="0.25">
      <c r="A37" s="37"/>
      <c r="B37" s="6"/>
      <c r="C37" s="33" t="s">
        <v>123</v>
      </c>
      <c r="D37" s="4"/>
      <c r="E37" s="28" t="s">
        <v>118</v>
      </c>
      <c r="F37" s="6"/>
      <c r="G37" s="6"/>
      <c r="H37" s="6"/>
      <c r="I37" s="6"/>
      <c r="J37" s="38"/>
    </row>
    <row r="38" spans="1:10" ht="30" x14ac:dyDescent="0.25">
      <c r="A38" s="37"/>
      <c r="B38" s="6"/>
      <c r="C38" s="33" t="s">
        <v>124</v>
      </c>
      <c r="D38" s="4"/>
      <c r="E38" s="28" t="s">
        <v>119</v>
      </c>
      <c r="F38" s="55"/>
      <c r="G38" s="6"/>
      <c r="H38" s="6"/>
      <c r="I38" s="6"/>
      <c r="J38" s="38"/>
    </row>
    <row r="39" spans="1:10" ht="30.75" thickBot="1" x14ac:dyDescent="0.3">
      <c r="A39" s="39"/>
      <c r="B39" s="7"/>
      <c r="C39" s="40" t="s">
        <v>125</v>
      </c>
      <c r="D39" s="5"/>
      <c r="E39" s="48" t="s">
        <v>120</v>
      </c>
      <c r="F39" s="7"/>
      <c r="G39" s="7"/>
      <c r="H39" s="6"/>
      <c r="I39" s="7"/>
      <c r="J39" s="41"/>
    </row>
    <row r="40" spans="1:10" ht="31.5" x14ac:dyDescent="0.25">
      <c r="A40" s="34" t="s">
        <v>53</v>
      </c>
      <c r="B40" s="24" t="s">
        <v>51</v>
      </c>
      <c r="C40" s="35" t="s">
        <v>26</v>
      </c>
      <c r="D40" s="25" t="s">
        <v>27</v>
      </c>
      <c r="E40" s="26" t="s">
        <v>126</v>
      </c>
      <c r="F40" s="24">
        <v>5</v>
      </c>
      <c r="G40" s="24"/>
      <c r="H40" s="27" t="str">
        <f>IF(COUNTIF(H41:H43,"Fully Implemented")=ROWS(H41:H43),"MET","NOT MET")</f>
        <v>NOT MET</v>
      </c>
      <c r="I40" s="24"/>
      <c r="J40" s="36">
        <f>IF(H40="MET","",-5)</f>
        <v>-5</v>
      </c>
    </row>
    <row r="41" spans="1:10" ht="15.75" x14ac:dyDescent="0.25">
      <c r="A41" s="37"/>
      <c r="B41" s="6"/>
      <c r="C41" s="33" t="s">
        <v>133</v>
      </c>
      <c r="D41" s="22" t="s">
        <v>93</v>
      </c>
      <c r="E41" s="22" t="s">
        <v>130</v>
      </c>
      <c r="F41" s="6"/>
      <c r="G41" s="6"/>
      <c r="H41" s="6"/>
      <c r="I41" s="6"/>
      <c r="J41" s="38"/>
    </row>
    <row r="42" spans="1:10" ht="15.75" x14ac:dyDescent="0.25">
      <c r="A42" s="37"/>
      <c r="B42" s="6"/>
      <c r="C42" s="33" t="s">
        <v>134</v>
      </c>
      <c r="D42" s="4"/>
      <c r="E42" s="22" t="s">
        <v>131</v>
      </c>
      <c r="F42" s="55"/>
      <c r="G42" s="6"/>
      <c r="H42" s="6"/>
      <c r="I42" s="6"/>
      <c r="J42" s="38"/>
    </row>
    <row r="43" spans="1:10" ht="16.5" thickBot="1" x14ac:dyDescent="0.3">
      <c r="A43" s="39"/>
      <c r="B43" s="7"/>
      <c r="C43" s="40" t="s">
        <v>135</v>
      </c>
      <c r="D43" s="5"/>
      <c r="E43" s="23" t="s">
        <v>132</v>
      </c>
      <c r="F43" s="56"/>
      <c r="G43" s="7"/>
      <c r="H43" s="6"/>
      <c r="I43" s="7"/>
      <c r="J43" s="41"/>
    </row>
    <row r="44" spans="1:10" ht="47.25" x14ac:dyDescent="0.25">
      <c r="A44" s="34" t="s">
        <v>54</v>
      </c>
      <c r="B44" s="24" t="s">
        <v>52</v>
      </c>
      <c r="C44" s="35" t="s">
        <v>28</v>
      </c>
      <c r="D44" s="25" t="s">
        <v>27</v>
      </c>
      <c r="E44" s="26" t="s">
        <v>136</v>
      </c>
      <c r="F44" s="24">
        <v>5</v>
      </c>
      <c r="G44" s="24"/>
      <c r="H44" s="27" t="str">
        <f>IF(COUNTIF(H45:H47,"Fully Implemented")=ROWS(H45:H47),"MET","NOT MET")</f>
        <v>NOT MET</v>
      </c>
      <c r="I44" s="24"/>
      <c r="J44" s="36">
        <f>IF(H44="MET","",-5)</f>
        <v>-5</v>
      </c>
    </row>
    <row r="45" spans="1:10" ht="30" x14ac:dyDescent="0.25">
      <c r="A45" s="37"/>
      <c r="B45" s="6"/>
      <c r="C45" s="33" t="s">
        <v>137</v>
      </c>
      <c r="D45" s="22" t="s">
        <v>93</v>
      </c>
      <c r="E45" s="22" t="s">
        <v>127</v>
      </c>
      <c r="F45" s="6"/>
      <c r="G45" s="6"/>
      <c r="H45" s="6"/>
      <c r="I45" s="6"/>
      <c r="J45" s="38"/>
    </row>
    <row r="46" spans="1:10" ht="30" x14ac:dyDescent="0.25">
      <c r="A46" s="37"/>
      <c r="B46" s="6"/>
      <c r="C46" s="33" t="s">
        <v>138</v>
      </c>
      <c r="D46" s="30"/>
      <c r="E46" s="22" t="s">
        <v>128</v>
      </c>
      <c r="F46" s="55"/>
      <c r="G46" s="6"/>
      <c r="H46" s="6"/>
      <c r="I46" s="6"/>
      <c r="J46" s="38"/>
    </row>
    <row r="47" spans="1:10" ht="30.75" thickBot="1" x14ac:dyDescent="0.3">
      <c r="A47" s="39"/>
      <c r="B47" s="7"/>
      <c r="C47" s="40" t="s">
        <v>139</v>
      </c>
      <c r="D47" s="49"/>
      <c r="E47" s="23" t="s">
        <v>129</v>
      </c>
      <c r="F47" s="7"/>
      <c r="G47" s="7"/>
      <c r="H47" s="6"/>
      <c r="I47" s="7"/>
      <c r="J47" s="41"/>
    </row>
    <row r="48" spans="1:10" ht="31.5" x14ac:dyDescent="0.25">
      <c r="A48" s="34" t="s">
        <v>143</v>
      </c>
      <c r="B48" s="24" t="s">
        <v>140</v>
      </c>
      <c r="C48" s="35" t="s">
        <v>29</v>
      </c>
      <c r="D48" s="25" t="s">
        <v>30</v>
      </c>
      <c r="E48" s="26" t="s">
        <v>222</v>
      </c>
      <c r="F48" s="24">
        <v>5</v>
      </c>
      <c r="G48" s="24"/>
      <c r="H48" s="27" t="str">
        <f>IF(COUNTIF(H49:H50,"Fully Implemented")=ROWS(H49:H50),"MET","NOT MET")</f>
        <v>NOT MET</v>
      </c>
      <c r="I48" s="24"/>
      <c r="J48" s="36">
        <f>IF(H48="MET","",-5)</f>
        <v>-5</v>
      </c>
    </row>
    <row r="49" spans="1:10" ht="30" x14ac:dyDescent="0.25">
      <c r="A49" s="37"/>
      <c r="B49" s="6"/>
      <c r="C49" s="33" t="s">
        <v>141</v>
      </c>
      <c r="D49" s="22" t="s">
        <v>93</v>
      </c>
      <c r="E49" s="22" t="s">
        <v>223</v>
      </c>
      <c r="F49" s="6"/>
      <c r="G49" s="6"/>
      <c r="H49" s="6"/>
      <c r="I49" s="6"/>
      <c r="J49" s="38"/>
    </row>
    <row r="50" spans="1:10" ht="30.75" thickBot="1" x14ac:dyDescent="0.3">
      <c r="A50" s="39"/>
      <c r="B50" s="7"/>
      <c r="C50" s="40" t="s">
        <v>142</v>
      </c>
      <c r="D50" s="5"/>
      <c r="E50" s="23" t="s">
        <v>224</v>
      </c>
      <c r="F50" s="56"/>
      <c r="G50" s="7"/>
      <c r="H50" s="6"/>
      <c r="I50" s="7"/>
      <c r="J50" s="41"/>
    </row>
    <row r="51" spans="1:10" ht="47.25" x14ac:dyDescent="0.25">
      <c r="A51" s="34" t="s">
        <v>57</v>
      </c>
      <c r="B51" s="24" t="s">
        <v>55</v>
      </c>
      <c r="C51" s="35" t="s">
        <v>31</v>
      </c>
      <c r="D51" s="25" t="s">
        <v>32</v>
      </c>
      <c r="E51" s="26" t="s">
        <v>144</v>
      </c>
      <c r="F51" s="24">
        <v>5</v>
      </c>
      <c r="G51" s="24"/>
      <c r="H51" s="27" t="str">
        <f>IF(COUNTIF(H52:H55,"Fully Implemented")=ROWS(H52:H55),"MET","NOT MET")</f>
        <v>NOT MET</v>
      </c>
      <c r="I51" s="24"/>
      <c r="J51" s="36">
        <f>IF(H51="MET","",-5)</f>
        <v>-5</v>
      </c>
    </row>
    <row r="52" spans="1:10" ht="15.75" x14ac:dyDescent="0.25">
      <c r="A52" s="37"/>
      <c r="B52" s="6"/>
      <c r="C52" s="33" t="s">
        <v>149</v>
      </c>
      <c r="D52" s="22" t="s">
        <v>93</v>
      </c>
      <c r="E52" s="22" t="s">
        <v>145</v>
      </c>
      <c r="F52" s="55"/>
      <c r="G52" s="6"/>
      <c r="H52" s="6"/>
      <c r="I52" s="6"/>
      <c r="J52" s="38"/>
    </row>
    <row r="53" spans="1:10" ht="30" x14ac:dyDescent="0.25">
      <c r="A53" s="37"/>
      <c r="B53" s="6"/>
      <c r="C53" s="33" t="s">
        <v>150</v>
      </c>
      <c r="D53" s="29"/>
      <c r="E53" s="22" t="s">
        <v>146</v>
      </c>
      <c r="F53" s="6"/>
      <c r="G53" s="6"/>
      <c r="H53" s="6"/>
      <c r="I53" s="6"/>
      <c r="J53" s="38"/>
    </row>
    <row r="54" spans="1:10" ht="15.75" x14ac:dyDescent="0.25">
      <c r="A54" s="37"/>
      <c r="B54" s="6"/>
      <c r="C54" s="33" t="s">
        <v>151</v>
      </c>
      <c r="D54" s="29"/>
      <c r="E54" s="22" t="s">
        <v>147</v>
      </c>
      <c r="F54" s="55"/>
      <c r="G54" s="6"/>
      <c r="H54" s="6"/>
      <c r="I54" s="6"/>
      <c r="J54" s="38"/>
    </row>
    <row r="55" spans="1:10" ht="30.75" thickBot="1" x14ac:dyDescent="0.3">
      <c r="A55" s="43"/>
      <c r="B55" s="16"/>
      <c r="C55" s="47" t="s">
        <v>152</v>
      </c>
      <c r="D55" s="50"/>
      <c r="E55" s="45" t="s">
        <v>148</v>
      </c>
      <c r="F55" s="16"/>
      <c r="G55" s="16"/>
      <c r="H55" s="6"/>
      <c r="I55" s="16"/>
      <c r="J55" s="46"/>
    </row>
    <row r="56" spans="1:10" ht="15.75" x14ac:dyDescent="0.25">
      <c r="A56" s="34" t="s">
        <v>166</v>
      </c>
      <c r="B56" s="24" t="s">
        <v>56</v>
      </c>
      <c r="C56" s="35" t="s">
        <v>33</v>
      </c>
      <c r="D56" s="25" t="s">
        <v>32</v>
      </c>
      <c r="E56" s="25" t="s">
        <v>153</v>
      </c>
      <c r="F56" s="24">
        <v>3</v>
      </c>
      <c r="G56" s="24"/>
      <c r="H56" s="27" t="str">
        <f>IF(COUNTIF(H57:H62,"Fully Implemented")=ROWS(H57:H62),"MET","NOT MET")</f>
        <v>NOT MET</v>
      </c>
      <c r="I56" s="24"/>
      <c r="J56" s="36">
        <f>IF(H56="MET","",-3)</f>
        <v>-3</v>
      </c>
    </row>
    <row r="57" spans="1:10" ht="15.75" x14ac:dyDescent="0.25">
      <c r="A57" s="37"/>
      <c r="B57" s="6"/>
      <c r="C57" s="33" t="s">
        <v>160</v>
      </c>
      <c r="D57" s="22" t="s">
        <v>93</v>
      </c>
      <c r="E57" s="30" t="s">
        <v>154</v>
      </c>
      <c r="F57" s="6"/>
      <c r="G57" s="6"/>
      <c r="H57" s="6"/>
      <c r="I57" s="6"/>
      <c r="J57" s="38"/>
    </row>
    <row r="58" spans="1:10" ht="15.75" x14ac:dyDescent="0.25">
      <c r="A58" s="37"/>
      <c r="B58" s="6"/>
      <c r="C58" s="33" t="s">
        <v>161</v>
      </c>
      <c r="D58" s="4"/>
      <c r="E58" s="30" t="s">
        <v>155</v>
      </c>
      <c r="F58" s="55"/>
      <c r="G58" s="6"/>
      <c r="H58" s="6"/>
      <c r="I58" s="6"/>
      <c r="J58" s="38"/>
    </row>
    <row r="59" spans="1:10" ht="15.75" x14ac:dyDescent="0.25">
      <c r="A59" s="37"/>
      <c r="B59" s="6"/>
      <c r="C59" s="33" t="s">
        <v>162</v>
      </c>
      <c r="D59" s="4"/>
      <c r="E59" s="30" t="s">
        <v>156</v>
      </c>
      <c r="F59" s="6"/>
      <c r="G59" s="6"/>
      <c r="H59" s="6"/>
      <c r="I59" s="6"/>
      <c r="J59" s="38"/>
    </row>
    <row r="60" spans="1:10" ht="15.75" x14ac:dyDescent="0.25">
      <c r="A60" s="37"/>
      <c r="B60" s="6"/>
      <c r="C60" s="33" t="s">
        <v>163</v>
      </c>
      <c r="D60" s="4"/>
      <c r="E60" s="30" t="s">
        <v>157</v>
      </c>
      <c r="F60" s="55"/>
      <c r="G60" s="6"/>
      <c r="H60" s="6"/>
      <c r="I60" s="6"/>
      <c r="J60" s="38"/>
    </row>
    <row r="61" spans="1:10" ht="15.75" x14ac:dyDescent="0.25">
      <c r="A61" s="37"/>
      <c r="B61" s="6"/>
      <c r="C61" s="33" t="s">
        <v>164</v>
      </c>
      <c r="D61" s="4"/>
      <c r="E61" s="30" t="s">
        <v>158</v>
      </c>
      <c r="F61" s="6"/>
      <c r="G61" s="6"/>
      <c r="H61" s="6"/>
      <c r="I61" s="6"/>
      <c r="J61" s="38"/>
    </row>
    <row r="62" spans="1:10" ht="16.5" thickBot="1" x14ac:dyDescent="0.3">
      <c r="A62" s="39"/>
      <c r="B62" s="7"/>
      <c r="C62" s="40" t="s">
        <v>165</v>
      </c>
      <c r="D62" s="5"/>
      <c r="E62" s="49" t="s">
        <v>159</v>
      </c>
      <c r="F62" s="56"/>
      <c r="G62" s="7"/>
      <c r="H62" s="6"/>
      <c r="I62" s="7"/>
      <c r="J62" s="41"/>
    </row>
    <row r="63" spans="1:10" ht="63" x14ac:dyDescent="0.25">
      <c r="A63" s="34" t="s">
        <v>59</v>
      </c>
      <c r="B63" s="24" t="s">
        <v>58</v>
      </c>
      <c r="C63" s="35" t="s">
        <v>34</v>
      </c>
      <c r="D63" s="25" t="s">
        <v>35</v>
      </c>
      <c r="E63" s="26" t="s">
        <v>180</v>
      </c>
      <c r="F63" s="24">
        <v>5</v>
      </c>
      <c r="G63" s="24"/>
      <c r="H63" s="27" t="str">
        <f>IF(COUNTIF(H64:H71,"Fully Implemented")=ROWS(H64:H71),"MET","NOT MET")</f>
        <v>NOT MET</v>
      </c>
      <c r="I63" s="24"/>
      <c r="J63" s="36">
        <f>IF(H63="MET","",-5)</f>
        <v>-5</v>
      </c>
    </row>
    <row r="64" spans="1:10" ht="15.75" x14ac:dyDescent="0.25">
      <c r="A64" s="37"/>
      <c r="B64" s="6"/>
      <c r="C64" s="33" t="s">
        <v>170</v>
      </c>
      <c r="D64" s="22" t="s">
        <v>93</v>
      </c>
      <c r="E64" s="22" t="s">
        <v>181</v>
      </c>
      <c r="F64" s="55"/>
      <c r="G64" s="6"/>
      <c r="H64" s="6"/>
      <c r="I64" s="6"/>
      <c r="J64" s="38"/>
    </row>
    <row r="65" spans="1:10" ht="15.75" x14ac:dyDescent="0.25">
      <c r="A65" s="37"/>
      <c r="B65" s="6"/>
      <c r="C65" s="33" t="s">
        <v>172</v>
      </c>
      <c r="D65" s="4"/>
      <c r="E65" s="22" t="s">
        <v>182</v>
      </c>
      <c r="F65" s="6"/>
      <c r="G65" s="6"/>
      <c r="H65" s="6"/>
      <c r="I65" s="6"/>
      <c r="J65" s="38"/>
    </row>
    <row r="66" spans="1:10" ht="15.75" x14ac:dyDescent="0.25">
      <c r="A66" s="37"/>
      <c r="B66" s="6"/>
      <c r="C66" s="33" t="s">
        <v>175</v>
      </c>
      <c r="D66" s="4"/>
      <c r="E66" s="22" t="s">
        <v>183</v>
      </c>
      <c r="F66" s="55"/>
      <c r="G66" s="6"/>
      <c r="H66" s="6"/>
      <c r="I66" s="6"/>
      <c r="J66" s="38"/>
    </row>
    <row r="67" spans="1:10" ht="15.75" x14ac:dyDescent="0.25">
      <c r="A67" s="37"/>
      <c r="B67" s="6"/>
      <c r="C67" s="33" t="s">
        <v>176</v>
      </c>
      <c r="D67" s="4"/>
      <c r="E67" s="22" t="s">
        <v>184</v>
      </c>
      <c r="F67" s="6"/>
      <c r="G67" s="6"/>
      <c r="H67" s="6"/>
      <c r="I67" s="6"/>
      <c r="J67" s="38"/>
    </row>
    <row r="68" spans="1:10" ht="15.75" x14ac:dyDescent="0.25">
      <c r="A68" s="37"/>
      <c r="B68" s="6"/>
      <c r="C68" s="33" t="s">
        <v>177</v>
      </c>
      <c r="D68" s="4"/>
      <c r="E68" s="22" t="s">
        <v>185</v>
      </c>
      <c r="F68" s="55"/>
      <c r="G68" s="6"/>
      <c r="H68" s="6"/>
      <c r="I68" s="6"/>
      <c r="J68" s="38"/>
    </row>
    <row r="69" spans="1:10" ht="15.75" x14ac:dyDescent="0.25">
      <c r="A69" s="37"/>
      <c r="B69" s="6"/>
      <c r="C69" s="33" t="s">
        <v>171</v>
      </c>
      <c r="D69" s="4"/>
      <c r="E69" s="22" t="s">
        <v>186</v>
      </c>
      <c r="F69" s="6"/>
      <c r="G69" s="6"/>
      <c r="H69" s="6"/>
      <c r="I69" s="6"/>
      <c r="J69" s="38"/>
    </row>
    <row r="70" spans="1:10" ht="15.75" x14ac:dyDescent="0.25">
      <c r="A70" s="37"/>
      <c r="B70" s="6"/>
      <c r="C70" s="33" t="s">
        <v>178</v>
      </c>
      <c r="D70" s="4"/>
      <c r="E70" s="22" t="s">
        <v>187</v>
      </c>
      <c r="F70" s="55"/>
      <c r="G70" s="6"/>
      <c r="H70" s="6"/>
      <c r="I70" s="6"/>
      <c r="J70" s="38"/>
    </row>
    <row r="71" spans="1:10" ht="16.5" thickBot="1" x14ac:dyDescent="0.3">
      <c r="A71" s="39"/>
      <c r="B71" s="7"/>
      <c r="C71" s="40" t="s">
        <v>179</v>
      </c>
      <c r="D71" s="5"/>
      <c r="E71" s="23" t="s">
        <v>188</v>
      </c>
      <c r="F71" s="7"/>
      <c r="G71" s="7"/>
      <c r="H71" s="6"/>
      <c r="I71" s="7"/>
      <c r="J71" s="41"/>
    </row>
    <row r="72" spans="1:10" ht="47.25" x14ac:dyDescent="0.25">
      <c r="A72" s="34" t="s">
        <v>61</v>
      </c>
      <c r="B72" s="24" t="s">
        <v>60</v>
      </c>
      <c r="C72" s="35" t="s">
        <v>36</v>
      </c>
      <c r="D72" s="25" t="s">
        <v>35</v>
      </c>
      <c r="E72" s="26" t="s">
        <v>167</v>
      </c>
      <c r="F72" s="24">
        <v>5</v>
      </c>
      <c r="G72" s="24"/>
      <c r="H72" s="27" t="str">
        <f>IF(COUNTIF(H73:H74,"Fully Implemented")=ROWS(H73:H74),"MET","NOT MET")</f>
        <v>NOT MET</v>
      </c>
      <c r="I72" s="24"/>
      <c r="J72" s="36">
        <f>IF(H72="MET","",-5)</f>
        <v>-5</v>
      </c>
    </row>
    <row r="73" spans="1:10" ht="15.75" x14ac:dyDescent="0.25">
      <c r="A73" s="37"/>
      <c r="B73" s="6"/>
      <c r="C73" s="33" t="s">
        <v>173</v>
      </c>
      <c r="D73" s="22" t="s">
        <v>93</v>
      </c>
      <c r="E73" s="22" t="s">
        <v>168</v>
      </c>
      <c r="F73" s="6"/>
      <c r="G73" s="6"/>
      <c r="H73" s="6"/>
      <c r="I73" s="6"/>
      <c r="J73" s="38"/>
    </row>
    <row r="74" spans="1:10" ht="30.75" thickBot="1" x14ac:dyDescent="0.3">
      <c r="A74" s="39"/>
      <c r="B74" s="7"/>
      <c r="C74" s="40" t="s">
        <v>174</v>
      </c>
      <c r="D74" s="5"/>
      <c r="E74" s="23" t="s">
        <v>169</v>
      </c>
      <c r="F74" s="56"/>
      <c r="G74" s="7"/>
      <c r="H74" s="6"/>
      <c r="I74" s="7"/>
      <c r="J74" s="41"/>
    </row>
    <row r="75" spans="1:10" ht="15.75" x14ac:dyDescent="0.25">
      <c r="A75" s="34" t="s">
        <v>189</v>
      </c>
      <c r="B75" s="51" t="s">
        <v>62</v>
      </c>
      <c r="C75" s="35" t="s">
        <v>37</v>
      </c>
      <c r="D75" s="25" t="s">
        <v>38</v>
      </c>
      <c r="E75" s="26" t="s">
        <v>190</v>
      </c>
      <c r="F75" s="24">
        <v>5</v>
      </c>
      <c r="G75" s="24"/>
      <c r="H75" s="27" t="str">
        <f>IF(COUNTIF(H76:H81,"Fully Implemented")=ROWS(H76:H81),"MET","NOT MET")</f>
        <v>NOT MET</v>
      </c>
      <c r="I75" s="24"/>
      <c r="J75" s="36">
        <f>IF(H75="MET","",-5)</f>
        <v>-5</v>
      </c>
    </row>
    <row r="76" spans="1:10" ht="15.75" x14ac:dyDescent="0.25">
      <c r="A76" s="37"/>
      <c r="B76" s="31"/>
      <c r="C76" s="33" t="s">
        <v>197</v>
      </c>
      <c r="D76" s="22" t="s">
        <v>93</v>
      </c>
      <c r="E76" s="22" t="s">
        <v>191</v>
      </c>
      <c r="F76" s="55"/>
      <c r="G76" s="6"/>
      <c r="H76" s="6"/>
      <c r="I76" s="6"/>
      <c r="J76" s="38"/>
    </row>
    <row r="77" spans="1:10" ht="15.75" x14ac:dyDescent="0.25">
      <c r="A77" s="37"/>
      <c r="B77" s="31"/>
      <c r="C77" s="33" t="s">
        <v>198</v>
      </c>
      <c r="D77" s="4"/>
      <c r="E77" s="22" t="s">
        <v>192</v>
      </c>
      <c r="F77" s="6"/>
      <c r="G77" s="6"/>
      <c r="H77" s="6"/>
      <c r="I77" s="6"/>
      <c r="J77" s="38"/>
    </row>
    <row r="78" spans="1:10" ht="15.75" x14ac:dyDescent="0.25">
      <c r="A78" s="37"/>
      <c r="B78" s="31"/>
      <c r="C78" s="33" t="s">
        <v>199</v>
      </c>
      <c r="D78" s="4"/>
      <c r="E78" s="22" t="s">
        <v>193</v>
      </c>
      <c r="F78" s="55"/>
      <c r="G78" s="6"/>
      <c r="H78" s="6"/>
      <c r="I78" s="6"/>
      <c r="J78" s="38"/>
    </row>
    <row r="79" spans="1:10" ht="15.75" x14ac:dyDescent="0.25">
      <c r="A79" s="37"/>
      <c r="B79" s="31"/>
      <c r="C79" s="33" t="s">
        <v>200</v>
      </c>
      <c r="D79" s="4"/>
      <c r="E79" s="22" t="s">
        <v>194</v>
      </c>
      <c r="F79" s="6"/>
      <c r="G79" s="6"/>
      <c r="H79" s="6"/>
      <c r="I79" s="6"/>
      <c r="J79" s="38"/>
    </row>
    <row r="80" spans="1:10" ht="15.75" x14ac:dyDescent="0.25">
      <c r="A80" s="37"/>
      <c r="B80" s="31"/>
      <c r="C80" s="33" t="s">
        <v>201</v>
      </c>
      <c r="D80" s="4"/>
      <c r="E80" s="22" t="s">
        <v>195</v>
      </c>
      <c r="F80" s="55"/>
      <c r="G80" s="6"/>
      <c r="H80" s="6"/>
      <c r="I80" s="6"/>
      <c r="J80" s="38"/>
    </row>
    <row r="81" spans="1:10" ht="16.5" thickBot="1" x14ac:dyDescent="0.3">
      <c r="A81" s="39"/>
      <c r="B81" s="52"/>
      <c r="C81" s="40" t="s">
        <v>202</v>
      </c>
      <c r="D81" s="5"/>
      <c r="E81" s="23" t="s">
        <v>196</v>
      </c>
      <c r="F81" s="7"/>
      <c r="G81" s="7"/>
      <c r="H81" s="6"/>
      <c r="I81" s="7"/>
      <c r="J81" s="41"/>
    </row>
    <row r="82" spans="1:10" ht="31.5" x14ac:dyDescent="0.25">
      <c r="A82" s="34" t="s">
        <v>204</v>
      </c>
      <c r="B82" s="51" t="s">
        <v>63</v>
      </c>
      <c r="C82" s="35" t="s">
        <v>39</v>
      </c>
      <c r="D82" s="25" t="s">
        <v>38</v>
      </c>
      <c r="E82" s="26" t="s">
        <v>203</v>
      </c>
      <c r="F82" s="24">
        <v>5</v>
      </c>
      <c r="G82" s="24"/>
      <c r="H82" s="27" t="str">
        <f>IF(COUNTIF(H83:H84,"Fully Implemented")=ROWS(H83:H84),"MET","NOT MET")</f>
        <v>NOT MET</v>
      </c>
      <c r="I82" s="24"/>
      <c r="J82" s="36">
        <f>IF(H82="MET","",-5)</f>
        <v>-5</v>
      </c>
    </row>
    <row r="83" spans="1:10" ht="15.75" x14ac:dyDescent="0.25">
      <c r="A83" s="37"/>
      <c r="B83" s="31"/>
      <c r="C83" s="33" t="s">
        <v>207</v>
      </c>
      <c r="D83" s="22" t="s">
        <v>93</v>
      </c>
      <c r="E83" s="22" t="s">
        <v>205</v>
      </c>
      <c r="F83" s="6"/>
      <c r="G83" s="6"/>
      <c r="H83" s="6"/>
      <c r="I83" s="6"/>
      <c r="J83" s="38"/>
    </row>
    <row r="84" spans="1:10" ht="30.75" thickBot="1" x14ac:dyDescent="0.3">
      <c r="A84" s="39"/>
      <c r="B84" s="52"/>
      <c r="C84" s="40" t="s">
        <v>208</v>
      </c>
      <c r="D84" s="5"/>
      <c r="E84" s="23" t="s">
        <v>206</v>
      </c>
      <c r="F84" s="56"/>
      <c r="G84" s="7"/>
      <c r="H84" s="6"/>
      <c r="I84" s="7"/>
      <c r="J84" s="41"/>
    </row>
    <row r="85" spans="1:10" ht="31.5" x14ac:dyDescent="0.25">
      <c r="A85" s="34" t="s">
        <v>220</v>
      </c>
      <c r="B85" s="51" t="s">
        <v>64</v>
      </c>
      <c r="C85" s="35" t="s">
        <v>40</v>
      </c>
      <c r="D85" s="25" t="s">
        <v>38</v>
      </c>
      <c r="E85" s="26" t="s">
        <v>209</v>
      </c>
      <c r="F85" s="24">
        <v>5</v>
      </c>
      <c r="G85" s="24"/>
      <c r="H85" s="27" t="str">
        <f>IF(COUNTIF(H86:H86,"Fully Implemented")=ROWS(H86:H86),"MET","NOT MET")</f>
        <v>NOT MET</v>
      </c>
      <c r="I85" s="24"/>
      <c r="J85" s="36">
        <f>IF(H85="MET","",-5)</f>
        <v>-5</v>
      </c>
    </row>
    <row r="86" spans="1:10" ht="32.25" thickBot="1" x14ac:dyDescent="0.3">
      <c r="A86" s="39"/>
      <c r="B86" s="7"/>
      <c r="C86" s="53" t="s">
        <v>211</v>
      </c>
      <c r="D86" s="23" t="s">
        <v>93</v>
      </c>
      <c r="E86" s="54" t="s">
        <v>210</v>
      </c>
      <c r="F86" s="56"/>
      <c r="G86" s="7"/>
      <c r="H86" s="6"/>
      <c r="I86" s="7"/>
      <c r="J86" s="41"/>
    </row>
    <row r="87" spans="1:10" ht="47.25" x14ac:dyDescent="0.25">
      <c r="A87" s="34" t="s">
        <v>219</v>
      </c>
      <c r="B87" s="51" t="s">
        <v>65</v>
      </c>
      <c r="C87" s="35" t="s">
        <v>41</v>
      </c>
      <c r="D87" s="25" t="s">
        <v>38</v>
      </c>
      <c r="E87" s="26" t="s">
        <v>212</v>
      </c>
      <c r="F87" s="24">
        <v>3</v>
      </c>
      <c r="G87" s="24"/>
      <c r="H87" s="27" t="str">
        <f>IF(COUNTIF(H88:H90,"Fully Implemented")=ROWS(H88:H90),"MET","NOT MET")</f>
        <v>NOT MET</v>
      </c>
      <c r="I87" s="24"/>
      <c r="J87" s="36">
        <f>IF(H87="MET","",-3)</f>
        <v>-3</v>
      </c>
    </row>
    <row r="88" spans="1:10" ht="15.75" x14ac:dyDescent="0.25">
      <c r="A88" s="37"/>
      <c r="B88" s="6"/>
      <c r="C88" s="33" t="s">
        <v>216</v>
      </c>
      <c r="D88" s="22" t="s">
        <v>93</v>
      </c>
      <c r="E88" s="22" t="s">
        <v>213</v>
      </c>
      <c r="F88" s="55"/>
      <c r="G88" s="6"/>
      <c r="H88" s="6"/>
      <c r="I88" s="6"/>
      <c r="J88" s="38"/>
    </row>
    <row r="89" spans="1:10" ht="15.75" x14ac:dyDescent="0.25">
      <c r="A89" s="37"/>
      <c r="B89" s="6"/>
      <c r="C89" s="33" t="s">
        <v>217</v>
      </c>
      <c r="D89" s="4"/>
      <c r="E89" s="22" t="s">
        <v>214</v>
      </c>
      <c r="F89" s="55"/>
      <c r="G89" s="6"/>
      <c r="H89" s="6"/>
      <c r="I89" s="6"/>
      <c r="J89" s="38"/>
    </row>
    <row r="90" spans="1:10" ht="30.75" thickBot="1" x14ac:dyDescent="0.3">
      <c r="A90" s="39"/>
      <c r="B90" s="7"/>
      <c r="C90" s="40" t="s">
        <v>218</v>
      </c>
      <c r="D90" s="5"/>
      <c r="E90" s="23" t="s">
        <v>215</v>
      </c>
      <c r="F90" s="56"/>
      <c r="G90" s="7"/>
      <c r="H90" s="6"/>
      <c r="I90" s="7"/>
      <c r="J90" s="41"/>
    </row>
    <row r="91" spans="1:10" ht="15.75" x14ac:dyDescent="0.25">
      <c r="B91" s="19"/>
      <c r="C91" s="17"/>
      <c r="D91" s="18"/>
      <c r="E91" s="18"/>
      <c r="F91" s="19"/>
      <c r="G91" s="19"/>
      <c r="H91" s="20"/>
    </row>
  </sheetData>
  <sheetProtection selectLockedCells="1"/>
  <phoneticPr fontId="1" type="noConversion"/>
  <conditionalFormatting sqref="F1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8BC03053-B02B-4022-95C1-63CF47458CBC}">
          <x14:formula1>
            <xm:f>Sheet1!$D$16:$D$20</xm:f>
          </x14:formula1>
          <xm:sqref>F18 H18:H23 H25:H26 H28:H33 H35:H39 H41:H43 H45:H47 H49:H50 H52:H55 H57:H62 H64:H71 H73:H74 H76:H81 H83:H84 H86 H88:H90</xm:sqref>
        </x14:dataValidation>
        <x14:dataValidation type="list" allowBlank="1" showInputMessage="1" showErrorMessage="1" xr:uid="{E0634451-3729-4C03-9B68-3D6BC82477D3}">
          <x14:formula1>
            <xm:f>DATA!$C$11:$C$14</xm:f>
          </x14:formula1>
          <xm:sqref>H91</xm:sqref>
        </x14:dataValidation>
        <x14:dataValidation type="list" allowBlank="1" showInputMessage="1" showErrorMessage="1" xr:uid="{A7B756B6-04C9-4AEA-85C8-68963766873D}">
          <x14:formula1>
            <xm:f>Sheet1!$D$7:$D$9</xm:f>
          </x14:formula1>
          <xm:sqref>G17:G90</xm:sqref>
        </x14:dataValidation>
        <x14:dataValidation type="list" allowBlank="1" showInputMessage="1" showErrorMessage="1" xr:uid="{94B1866C-5935-4053-80EF-E9A57BDB79D6}">
          <x14:formula1>
            <xm:f>Sheet1!$D$12:$D$14</xm:f>
          </x14:formula1>
          <xm:sqref>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C186-A619-4A27-8BFE-DC314B5C8355}">
  <dimension ref="D6:E20"/>
  <sheetViews>
    <sheetView workbookViewId="0">
      <selection activeCell="D16" sqref="D16:D20"/>
    </sheetView>
  </sheetViews>
  <sheetFormatPr defaultRowHeight="15" x14ac:dyDescent="0.25"/>
  <sheetData>
    <row r="6" spans="4:5" x14ac:dyDescent="0.25">
      <c r="D6" t="s">
        <v>66</v>
      </c>
    </row>
    <row r="7" spans="4:5" x14ac:dyDescent="0.25">
      <c r="D7" t="s">
        <v>67</v>
      </c>
    </row>
    <row r="8" spans="4:5" x14ac:dyDescent="0.25">
      <c r="D8" t="s">
        <v>68</v>
      </c>
    </row>
    <row r="9" spans="4:5" x14ac:dyDescent="0.25">
      <c r="D9" t="s">
        <v>69</v>
      </c>
    </row>
    <row r="11" spans="4:5" x14ac:dyDescent="0.25">
      <c r="D11" t="s">
        <v>70</v>
      </c>
    </row>
    <row r="12" spans="4:5" x14ac:dyDescent="0.25">
      <c r="D12" t="s">
        <v>71</v>
      </c>
      <c r="E12" t="s">
        <v>72</v>
      </c>
    </row>
    <row r="13" spans="4:5" x14ac:dyDescent="0.25">
      <c r="D13" t="s">
        <v>8</v>
      </c>
      <c r="E13" t="s">
        <v>73</v>
      </c>
    </row>
    <row r="14" spans="4:5" x14ac:dyDescent="0.25">
      <c r="D14" t="s">
        <v>9</v>
      </c>
      <c r="E14" t="s">
        <v>74</v>
      </c>
    </row>
    <row r="16" spans="4:5" x14ac:dyDescent="0.25">
      <c r="D16" t="s">
        <v>84</v>
      </c>
    </row>
    <row r="17" spans="4:4" x14ac:dyDescent="0.25">
      <c r="D17" t="s">
        <v>221</v>
      </c>
    </row>
    <row r="18" spans="4:4" x14ac:dyDescent="0.25">
      <c r="D18" t="s">
        <v>85</v>
      </c>
    </row>
    <row r="19" spans="4:4" x14ac:dyDescent="0.25">
      <c r="D19" t="s">
        <v>86</v>
      </c>
    </row>
    <row r="20" spans="4:4" x14ac:dyDescent="0.25">
      <c r="D2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6E2C-A250-4CD3-B5D7-7FDBACA4EC69}">
  <dimension ref="C4:D23"/>
  <sheetViews>
    <sheetView workbookViewId="0">
      <selection activeCell="C18" sqref="C18:G25"/>
    </sheetView>
  </sheetViews>
  <sheetFormatPr defaultRowHeight="15" x14ac:dyDescent="0.25"/>
  <sheetData>
    <row r="4" spans="3:3" x14ac:dyDescent="0.25">
      <c r="C4" t="s">
        <v>4</v>
      </c>
    </row>
    <row r="5" spans="3:3" x14ac:dyDescent="0.25">
      <c r="C5" t="s">
        <v>7</v>
      </c>
    </row>
    <row r="6" spans="3:3" x14ac:dyDescent="0.25">
      <c r="C6" t="s">
        <v>8</v>
      </c>
    </row>
    <row r="7" spans="3:3" x14ac:dyDescent="0.25">
      <c r="C7" t="s">
        <v>9</v>
      </c>
    </row>
    <row r="10" spans="3:3" x14ac:dyDescent="0.25">
      <c r="C10" t="s">
        <v>13</v>
      </c>
    </row>
    <row r="11" spans="3:3" x14ac:dyDescent="0.25">
      <c r="C11" t="s">
        <v>15</v>
      </c>
    </row>
    <row r="12" spans="3:3" x14ac:dyDescent="0.25">
      <c r="C12" t="s">
        <v>16</v>
      </c>
    </row>
    <row r="13" spans="3:3" x14ac:dyDescent="0.25">
      <c r="C13" t="s">
        <v>17</v>
      </c>
    </row>
    <row r="14" spans="3:3" x14ac:dyDescent="0.25">
      <c r="C14" t="s">
        <v>14</v>
      </c>
    </row>
    <row r="23" spans="4:4" x14ac:dyDescent="0.25">
      <c r="D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Score Sheet</vt:lpstr>
      <vt:lpstr>Sheet1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Pace</dc:creator>
  <cp:lastModifiedBy>Amanda Pace</cp:lastModifiedBy>
  <dcterms:created xsi:type="dcterms:W3CDTF">2026-05-27T13:14:53Z</dcterms:created>
  <dcterms:modified xsi:type="dcterms:W3CDTF">2026-08-11T22:50:27Z</dcterms:modified>
</cp:coreProperties>
</file>